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2. Registro de Receitas e Despesas\VERSÃO COMPLETA - EXCEL E PDF\"/>
    </mc:Choice>
  </mc:AlternateContent>
  <xr:revisionPtr revIDLastSave="0" documentId="13_ncr:1_{A72FD405-DC61-4834-96EA-21A430733CCE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C17" i="1" l="1"/>
  <c r="B17" i="1"/>
  <c r="B16" i="1" l="1"/>
  <c r="C16" i="1" l="1"/>
  <c r="C15" i="1" l="1"/>
  <c r="B15" i="1"/>
  <c r="B14" i="1" l="1"/>
  <c r="C14" i="1" l="1"/>
  <c r="C13" i="1" l="1"/>
  <c r="B13" i="1"/>
  <c r="B12" i="1"/>
  <c r="C12" i="1" l="1"/>
  <c r="B11" i="1" l="1"/>
  <c r="C11" i="1" l="1"/>
  <c r="B10" i="1" l="1"/>
  <c r="C10" i="1" l="1"/>
  <c r="C9" i="1" l="1"/>
  <c r="B9" i="1"/>
  <c r="B8" i="1" l="1"/>
  <c r="C8" i="1" l="1"/>
  <c r="B7" i="1" l="1"/>
  <c r="C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<sst xmlns="http://schemas.openxmlformats.org/spreadsheetml/2006/main" count="17" uniqueCount="17">
  <si>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</si>
  <si>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</si>
  <si>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</si>
  <si>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</si>
  <si>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</si>
  <si>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</si>
  <si>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</si>
  <si>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</si>
  <si>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</si>
  <si>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</si>
  <si>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</si>
  <si>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</si>
  <si>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</si>
  <si>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</si>
  <si>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</si>
  <si>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WEBSAASS/SMS (http://websaass.saude.prefeitura.sp.gov.br)</t>
  </si>
  <si>
    <t xml:space="preserve">          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</si>
</sst>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1066801</xdr:colOff>
      <xdr:row>0</xdr:row>
      <xdr:rowOff>152400</xdr:rowOff>
    </xdr:from>
    <xdr:to>
      <xdr:col>2</xdr:col>
      <xdr:colOff>1582937</xdr:colOff>
      <xdr:row>3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52400"/>
          <a:ext cx="516136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0</xdr:row>
      <xdr:rowOff>104776</xdr:rowOff>
    </xdr:from>
    <xdr:to>
      <xdr:col>0</xdr:col>
      <xdr:colOff>904876</xdr:colOff>
      <xdr:row>3</xdr:row>
      <xdr:rowOff>68996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BD976E-5A30-4297-AE66-7FD319DB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04776"/>
          <a:ext cx="781050" cy="53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9"/>
  <sheetViews>
    <sheetView showGridLines="0" tabSelected="1" workbookViewId="0">
      <selection activeCell="A18" sqref="A18"/>
    </sheetView>
  </sheetViews>
  <sheetFormatPr defaultRowHeight="15" x14ac:dyDescent="0.25"/>
  <cols>
    <col min="1" max="1" width="20.5703125" customWidth="1"/>
    <col min="2" max="2" width="28" customWidth="1"/>
    <col min="3" max="3" width="25.7109375" customWidth="1"/>
    <col min="4" max="4" width="18" bestFit="1" customWidth="1"/>
    <col min="7" max="7" width="14.28515625" bestFit="1" customWidth="1"/>
  </cols>
  <sheetData>
    <row r="2" spans="1:7" x14ac:dyDescent="0.25">
      <c r="A2" s="9" t="s">
        <v>16</v>
      </c>
      <c r="B2" s="9"/>
      <c r="C2" s="9"/>
    </row>
    <row r="3" spans="1:7" x14ac:dyDescent="0.25">
      <c r="A3" s="9"/>
      <c r="B3" s="9"/>
      <c r="C3" s="9"/>
      <c r="D3" s="8"/>
      <c r="E3" s="8"/>
    </row>
    <row r="4" spans="1:7" x14ac:dyDescent="0.25">
      <c r="A4" s="9" t="s">
        <v>14</v>
      </c>
      <c r="B4" s="9"/>
      <c r="C4" s="9"/>
    </row>
    <row r="6" spans="1:7" x14ac:dyDescent="0.25">
      <c r="A6" s="10">
        <v>2020</v>
      </c>
      <c r="B6" s="10" t="s">
        <v>12</v>
      </c>
      <c r="C6" s="10" t="s">
        <v>13</v>
      </c>
    </row>
    <row r="7" spans="1:7" x14ac:dyDescent="0.25">
      <c r="A7" s="1" t="s">
        <v>0</v>
      </c>
      <c r="B7" s="2">
        <f>16274688.85-651000</f>
        <v>15623688.85</v>
      </c>
      <c r="C7" s="2">
        <f>13357013.97+304000.71</f>
        <v>13661014.680000002</v>
      </c>
    </row>
    <row r="8" spans="1:7" x14ac:dyDescent="0.25">
      <c r="A8" s="1" t="s">
        <v>1</v>
      </c>
      <c r="B8" s="2">
        <f>9935149.59-853100</f>
        <v>9082049.5899999999</v>
      </c>
      <c r="C8" s="2">
        <f>12223534.45+263000.03</f>
        <v>12486534.479999999</v>
      </c>
    </row>
    <row r="9" spans="1:7" x14ac:dyDescent="0.25">
      <c r="A9" s="1" t="s">
        <v>2</v>
      </c>
      <c r="B9" s="2">
        <f>6098715.13-652050</f>
        <v>5446665.1299999999</v>
      </c>
      <c r="C9" s="2">
        <f>11527160.86+47900</f>
        <v>11575060.859999999</v>
      </c>
      <c r="G9" s="5"/>
    </row>
    <row r="10" spans="1:7" x14ac:dyDescent="0.25">
      <c r="A10" s="1" t="s">
        <v>3</v>
      </c>
      <c r="B10" s="2">
        <f>14643581.82-652050</f>
        <v>13991531.82</v>
      </c>
      <c r="C10" s="2">
        <f>(12773824.5+54899.4)-693646.47</f>
        <v>12135077.43</v>
      </c>
      <c r="D10" s="4"/>
      <c r="G10" s="5"/>
    </row>
    <row r="11" spans="1:7" x14ac:dyDescent="0.25">
      <c r="A11" s="1" t="s">
        <v>4</v>
      </c>
      <c r="B11" s="2">
        <f>33016415.12-(652050+17646362)</f>
        <v>14718003.120000001</v>
      </c>
      <c r="C11" s="2">
        <f>(18034492.84+195889.58)-5484178.53</f>
        <v>12746203.889999997</v>
      </c>
      <c r="G11" s="4"/>
    </row>
    <row r="12" spans="1:7" x14ac:dyDescent="0.25">
      <c r="A12" s="1" t="s">
        <v>5</v>
      </c>
      <c r="B12" s="2">
        <f>23185427.82-(704214+8823181)</f>
        <v>13658032.82</v>
      </c>
      <c r="C12" s="2">
        <f>(20102395.37+385157.43)-7492941.3599</f>
        <v>12994611.440100001</v>
      </c>
    </row>
    <row r="13" spans="1:7" x14ac:dyDescent="0.25">
      <c r="A13" s="1" t="s">
        <v>6</v>
      </c>
      <c r="B13" s="3">
        <f>23474273.66-(678132+8823181)</f>
        <v>13972960.66</v>
      </c>
      <c r="C13" s="2">
        <f>(20879212.02+205569.09)-7556823.69</f>
        <v>13527957.419999998</v>
      </c>
    </row>
    <row r="14" spans="1:7" x14ac:dyDescent="0.25">
      <c r="A14" s="1" t="s">
        <v>7</v>
      </c>
      <c r="B14" s="3">
        <f>14452334.35-678132-17606.99-6590.08</f>
        <v>13750005.279999999</v>
      </c>
      <c r="C14" s="2">
        <f>(17671953.09+18923)-4699194.39</f>
        <v>12991681.699999999</v>
      </c>
    </row>
    <row r="15" spans="1:7" x14ac:dyDescent="0.25">
      <c r="A15" s="1" t="s">
        <v>8</v>
      </c>
      <c r="B15" s="3">
        <f>13668423.49+9517181+35231.75-8833005.72</f>
        <v>14387830.520000001</v>
      </c>
      <c r="C15" s="2">
        <f>(22586428.95+8228)-9070504.909</f>
        <v>13524152.040999999</v>
      </c>
    </row>
    <row r="16" spans="1:7" x14ac:dyDescent="0.25">
      <c r="A16" s="1" t="s">
        <v>9</v>
      </c>
      <c r="B16" s="3">
        <f>(13974469+33234.55)-10886.06</f>
        <v>13996817.49</v>
      </c>
      <c r="C16" s="2">
        <f>(16349750.25+37704.36)-3085207.96</f>
        <v>13302246.649999999</v>
      </c>
    </row>
    <row r="17" spans="1:7" x14ac:dyDescent="0.25">
      <c r="A17" s="1" t="s">
        <v>10</v>
      </c>
      <c r="B17" s="3">
        <f>(14426301.46+36042)-8466.72</f>
        <v>14453876.74</v>
      </c>
      <c r="C17" s="2">
        <f>(21674325.94+12040)-175719.07</f>
        <v>21510646.870000001</v>
      </c>
      <c r="D17" s="4"/>
    </row>
    <row r="18" spans="1:7" x14ac:dyDescent="0.25">
      <c r="A18" s="1" t="s">
        <v>11</v>
      </c>
      <c r="B18" s="3">
        <f>1226038.06+3172006.62+26823.2</f>
        <v>4424867.88</v>
      </c>
      <c r="C18" s="2">
        <f>25384027.36+15118.99</f>
        <v>25399146.349999998</v>
      </c>
      <c r="D18" s="4"/>
    </row>
    <row r="19" spans="1:7" x14ac:dyDescent="0.25">
      <c r="B19" s="4"/>
      <c r="C19" s="4"/>
      <c r="D19" s="4"/>
    </row>
    <row r="20" spans="1:7" x14ac:dyDescent="0.25">
      <c r="G20" s="6"/>
    </row>
    <row r="21" spans="1:7" x14ac:dyDescent="0.25">
      <c r="A21" s="7" t="s">
        <v>15</v>
      </c>
    </row>
    <row r="22" spans="1:7" x14ac:dyDescent="0.25">
      <c r="G22" s="6"/>
    </row>
    <row r="23" spans="1:7" x14ac:dyDescent="0.25">
      <c r="C23" s="5"/>
    </row>
    <row r="24" spans="1:7" x14ac:dyDescent="0.25">
      <c r="C24" s="5"/>
    </row>
    <row r="25" spans="1:7" x14ac:dyDescent="0.25">
      <c r="C25" s="5"/>
    </row>
    <row r="26" spans="1:7" x14ac:dyDescent="0.25">
      <c r="C26" s="5"/>
    </row>
    <row r="28" spans="1:7" x14ac:dyDescent="0.25">
      <c r="C28" s="4"/>
    </row>
    <row r="29" spans="1:7" x14ac:dyDescent="0.25">
      <c r="C29" s="4"/>
    </row>
  </sheetData>
  <mergeCells count="3">
    <mergeCell ref="A2:C2"/>
    <mergeCell ref="A4:C4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2021-01-15T14:44:31Z</cp:lastPrinted>
  <dcterms:created xsi:type="dcterms:W3CDTF">2018-08-24T20:28:36Z</dcterms:created>
  <dcterms:modified xsi:type="dcterms:W3CDTF">2021-01-15T14:44:45Z</dcterms:modified>
</cp:coreProperties>
</file>