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 - RASTS VMVG\Sites\Conteúdo Acesso a Informação\7. Demonstrativos Financeiros\7.2. Registro de Receitas e Despesas\VERSÃO COMPLETA - EXCEL E PDF\"/>
    </mc:Choice>
  </mc:AlternateContent>
  <xr:revisionPtr revIDLastSave="0" documentId="13_ncr:1_{93AA0217-B33C-4C9B-B9DA-C27E0532104E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8" i="1"/>
  <c r="B17" i="1" l="1"/>
  <c r="C17" i="1"/>
  <c r="C16" i="1" l="1"/>
  <c r="B16" i="1"/>
  <c r="C15" i="1" l="1"/>
  <c r="B15" i="1"/>
  <c r="C14" i="1" l="1"/>
  <c r="B14" i="1"/>
  <c r="C13" i="1" l="1"/>
  <c r="B13" i="1"/>
  <c r="C12" i="1" l="1"/>
  <c r="B12" i="1"/>
  <c r="C11" i="1" l="1"/>
  <c r="B11" i="1"/>
  <c r="C10" i="1" l="1"/>
  <c r="B10" i="1"/>
  <c r="B9" i="1" l="1"/>
  <c r="B8" i="1"/>
  <c r="B7" i="1"/>
  <c r="C9" i="1" l="1"/>
  <c r="C8" i="1" l="1"/>
  <c r="C7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<sst xmlns="http://schemas.openxmlformats.org/spreadsheetml/2006/main" count="17" uniqueCount="17">
  <si>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</si>
  <si>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</si>
  <si>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</si>
  <si>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</si>
  <si>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</si>
  <si>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</si>
  <si>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</si>
  <si>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</si>
  <si>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</si>
  <si>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</si>
  <si>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</si>
  <si>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</si>
  <si>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</si>
  <si>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</si>
  <si>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</si>
  <si>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REDE ASSISTENCIAL STS VILA MARIA/ VILA GUILHERME</t>
  </si>
  <si>
    <t>Fonte: Sistema WEBSAASS/SMS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</si>
</sst>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workbookViewId="0">
      <selection activeCell="B19" sqref="B19"/>
    </sheetView>
  </sheetViews>
  <sheetFormatPr defaultRowHeight="15" x14ac:dyDescent="0.25"/>
  <cols>
    <col min="1" max="1" width="11" customWidth="1"/>
    <col min="2" max="2" width="18" bestFit="1" customWidth="1"/>
    <col min="3" max="3" width="20" customWidth="1"/>
    <col min="4" max="4" width="18" bestFit="1" customWidth="1"/>
  </cols>
  <sheetData>
    <row r="2" spans="1:5" x14ac:dyDescent="0.25">
      <c r="B2" s="7" t="s">
        <v>14</v>
      </c>
      <c r="C2" s="7"/>
    </row>
    <row r="3" spans="1:5" x14ac:dyDescent="0.25">
      <c r="B3" s="8" t="s">
        <v>15</v>
      </c>
      <c r="C3" s="8"/>
      <c r="D3" s="8"/>
      <c r="E3" s="8"/>
    </row>
    <row r="6" spans="1:5" x14ac:dyDescent="0.25">
      <c r="A6" s="2">
        <v>2019</v>
      </c>
      <c r="B6" s="2" t="s">
        <v>12</v>
      </c>
      <c r="C6" s="2" t="s">
        <v>13</v>
      </c>
    </row>
    <row r="7" spans="1:5" x14ac:dyDescent="0.25">
      <c r="A7" s="1" t="s">
        <v>0</v>
      </c>
      <c r="B7" s="4">
        <f>12173928.63-621000</f>
        <v>11552928.630000001</v>
      </c>
      <c r="C7" s="4">
        <f>12247829.35+5738.99</f>
        <v>12253568.34</v>
      </c>
    </row>
    <row r="8" spans="1:5" x14ac:dyDescent="0.25">
      <c r="A8" s="1" t="s">
        <v>1</v>
      </c>
      <c r="B8" s="4">
        <f>11942229.09-621000</f>
        <v>11321229.09</v>
      </c>
      <c r="C8" s="4">
        <f>12131537.91+5575</f>
        <v>12137112.91</v>
      </c>
    </row>
    <row r="9" spans="1:5" x14ac:dyDescent="0.25">
      <c r="A9" s="1" t="s">
        <v>2</v>
      </c>
      <c r="B9" s="4">
        <f>15141355.09-621000</f>
        <v>14520355.09</v>
      </c>
      <c r="C9" s="4">
        <f>15746432.58+37782</f>
        <v>15784214.58</v>
      </c>
    </row>
    <row r="10" spans="1:5" x14ac:dyDescent="0.25">
      <c r="A10" s="1" t="s">
        <v>3</v>
      </c>
      <c r="B10" s="4">
        <f>11620360.69-621000</f>
        <v>10999360.689999999</v>
      </c>
      <c r="C10" s="4">
        <f>11294620.94+44738</f>
        <v>11339358.939999999</v>
      </c>
    </row>
    <row r="11" spans="1:5" x14ac:dyDescent="0.25">
      <c r="A11" s="1" t="s">
        <v>4</v>
      </c>
      <c r="B11" s="4">
        <f>10973418.61-621000</f>
        <v>10352418.609999999</v>
      </c>
      <c r="C11" s="4">
        <f>12018121.79+7356</f>
        <v>12025477.789999999</v>
      </c>
    </row>
    <row r="12" spans="1:5" x14ac:dyDescent="0.25">
      <c r="A12" s="1" t="s">
        <v>5</v>
      </c>
      <c r="B12" s="4">
        <f>10821452.4-621000</f>
        <v>10200452.4</v>
      </c>
      <c r="C12" s="4">
        <f>12340605.79+1010</f>
        <v>12341615.789999999</v>
      </c>
    </row>
    <row r="13" spans="1:5" x14ac:dyDescent="0.25">
      <c r="A13" s="1" t="s">
        <v>6</v>
      </c>
      <c r="B13" s="5">
        <f>12989717.98-621000</f>
        <v>12368717.98</v>
      </c>
      <c r="C13" s="4">
        <f>12024789.82+32028.99</f>
        <v>12056818.810000001</v>
      </c>
    </row>
    <row r="14" spans="1:5" x14ac:dyDescent="0.25">
      <c r="A14" s="1" t="s">
        <v>7</v>
      </c>
      <c r="B14" s="5">
        <f>12128112.62-621000</f>
        <v>11507112.619999999</v>
      </c>
      <c r="C14" s="4">
        <f>11774891.24+93336.37</f>
        <v>11868227.609999999</v>
      </c>
    </row>
    <row r="15" spans="1:5" x14ac:dyDescent="0.25">
      <c r="A15" s="1" t="s">
        <v>8</v>
      </c>
      <c r="B15" s="5">
        <f>12135197.62-621000</f>
        <v>11514197.619999999</v>
      </c>
      <c r="C15" s="4">
        <f>11787227.88+57928.99</f>
        <v>11845156.870000001</v>
      </c>
    </row>
    <row r="16" spans="1:5" x14ac:dyDescent="0.25">
      <c r="A16" s="1" t="s">
        <v>9</v>
      </c>
      <c r="B16" s="5">
        <f>13232040.88-621000</f>
        <v>12611040.880000001</v>
      </c>
      <c r="C16" s="4">
        <f>11983139.23+72810</f>
        <v>12055949.23</v>
      </c>
    </row>
    <row r="17" spans="1:4" x14ac:dyDescent="0.25">
      <c r="A17" s="1" t="s">
        <v>10</v>
      </c>
      <c r="B17" s="5">
        <f>13173465.11+585000+500670.72-683100</f>
        <v>13576035.83</v>
      </c>
      <c r="C17" s="4">
        <f>14431200.7+9529.7</f>
        <v>14440730.399999999</v>
      </c>
      <c r="D17" s="6"/>
    </row>
    <row r="18" spans="1:4" x14ac:dyDescent="0.25">
      <c r="A18" s="1" t="s">
        <v>11</v>
      </c>
      <c r="B18" s="5">
        <f>11215227.62+805680.73-652050</f>
        <v>11368858.35</v>
      </c>
      <c r="C18" s="4">
        <f>15233379.23+55158.32</f>
        <v>15288537.550000001</v>
      </c>
    </row>
    <row r="19" spans="1:4" x14ac:dyDescent="0.25">
      <c r="B19" s="6"/>
      <c r="C19" s="6"/>
      <c r="D19" s="6"/>
    </row>
    <row r="21" spans="1:4" x14ac:dyDescent="0.25">
      <c r="A21" s="3" t="s">
        <v>16</v>
      </c>
    </row>
  </sheetData>
  <mergeCells count="2">
    <mergeCell ref="B2:C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2020-01-20T15:35:34Z</cp:lastPrinted>
  <dcterms:created xsi:type="dcterms:W3CDTF">2018-08-24T20:28:36Z</dcterms:created>
  <dcterms:modified xsi:type="dcterms:W3CDTF">2020-01-20T15:35:40Z</dcterms:modified>
</cp:coreProperties>
</file>