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1 - RASTS VMVG\Sites\Conteúdo Acesso a Informação\7. Demonstrativos Financeiros\7.1. Demonstrativo Financeiro Contratual\VERSÃO COMPLETA - EXCEL E PDF\"/>
    </mc:Choice>
  </mc:AlternateContent>
  <xr:revisionPtr revIDLastSave="0" documentId="13_ncr:1_{7A09C45E-5A18-41A8-831A-C9C4A52EC10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E18" i="1" s="1"/>
  <c r="B18" i="1"/>
  <c r="B17" i="1"/>
  <c r="C17" i="1" l="1"/>
  <c r="E17" i="1"/>
  <c r="B16" i="1"/>
  <c r="E16" i="1" l="1"/>
  <c r="E15" i="1"/>
  <c r="C16" i="1"/>
  <c r="C15" i="1" l="1"/>
  <c r="E14" i="1" l="1"/>
  <c r="C14" i="1"/>
  <c r="C13" i="1" l="1"/>
  <c r="E13" i="1" l="1"/>
  <c r="E12" i="1" l="1"/>
  <c r="C12" i="1"/>
  <c r="B12" i="1"/>
  <c r="B11" i="1" l="1"/>
  <c r="E11" i="1" l="1"/>
  <c r="C11" i="1"/>
  <c r="E10" i="1" l="1"/>
  <c r="C10" i="1"/>
  <c r="B10" i="1"/>
  <c r="B9" i="1" l="1"/>
  <c r="E9" i="1" l="1"/>
  <c r="E8" i="1" l="1"/>
  <c r="C8" i="1" l="1"/>
  <c r="B8" i="1"/>
  <c r="E7" i="1" l="1"/>
  <c r="C7" i="1" l="1"/>
  <c r="B7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<sst xmlns="http://schemas.openxmlformats.org/spreadsheetml/2006/main" count="19" uniqueCount="19">
  <si>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</si>
  <si>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</si>
  <si>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</si>
  <si>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</si>
  <si>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</si>
  <si>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</si>
  <si>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</si>
  <si>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</si>
  <si>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</si>
  <si>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</si>
  <si>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</si>
  <si>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</si>
  <si>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</si>
  <si>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</si>
  <si>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</si>
  <si>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</si>
  <si>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</si>
  <si>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REDE ASSISTENCIAL STS VILA MARIA/ VILA GUILHERME</t>
  </si>
  <si>
    <t>Fonte: WEBSAASS/SMS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</si>
</sst>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44" fontId="0" fillId="0" borderId="1" xfId="0" applyNumberFormat="1" applyBorder="1"/>
    <xf numFmtId="44" fontId="0" fillId="3" borderId="1" xfId="0" applyNumberFormat="1" applyFill="1" applyBorder="1"/>
    <xf numFmtId="4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44" fontId="0" fillId="0" borderId="0" xfId="1" applyFont="1"/>
    <xf numFmtId="8" fontId="0" fillId="0" borderId="0" xfId="0" applyNumberFormat="1"/>
    <xf numFmtId="14" fontId="0" fillId="0" borderId="0" xfId="0" applyNumberFormat="1"/>
    <xf numFmtId="44" fontId="1" fillId="0" borderId="0" xfId="1" applyFont="1"/>
    <xf numFmtId="44" fontId="0" fillId="0" borderId="1" xfId="1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685800</xdr:colOff>
      <xdr:row>0</xdr:row>
      <xdr:rowOff>161925</xdr:rowOff>
    </xdr:from>
    <xdr:to>
      <xdr:col>4</xdr:col>
      <xdr:colOff>1242417</xdr:colOff>
      <xdr:row>3</xdr:row>
      <xdr:rowOff>114300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350" y="161925"/>
          <a:ext cx="556617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0</xdr:row>
      <xdr:rowOff>66675</xdr:rowOff>
    </xdr:from>
    <xdr:to>
      <xdr:col>1</xdr:col>
      <xdr:colOff>304800</xdr:colOff>
      <xdr:row>3</xdr:row>
      <xdr:rowOff>148493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7D90B54-3455-41E9-9299-0E22F7EF9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952500" cy="653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62"/>
  <sheetViews>
    <sheetView showGridLines="0" tabSelected="1" workbookViewId="0">
      <selection activeCell="A7" sqref="A7"/>
    </sheetView>
  </sheetViews>
  <sheetFormatPr defaultRowHeight="15" x14ac:dyDescent="0.25"/>
  <cols>
    <col min="1" max="1" width="11" customWidth="1"/>
    <col min="2" max="3" width="18" bestFit="1" customWidth="1"/>
    <col min="4" max="4" width="19" customWidth="1"/>
    <col min="5" max="5" width="19.85546875" customWidth="1"/>
    <col min="6" max="6" width="16.85546875" bestFit="1" customWidth="1"/>
    <col min="7" max="7" width="15.85546875" bestFit="1" customWidth="1"/>
    <col min="8" max="8" width="13.28515625" bestFit="1" customWidth="1"/>
    <col min="14" max="14" width="12.7109375" bestFit="1" customWidth="1"/>
  </cols>
  <sheetData>
    <row r="2" spans="1:6" x14ac:dyDescent="0.25">
      <c r="B2" s="13" t="s">
        <v>17</v>
      </c>
      <c r="C2" s="13"/>
      <c r="D2" s="13"/>
      <c r="E2" s="13"/>
    </row>
    <row r="3" spans="1:6" x14ac:dyDescent="0.25">
      <c r="B3" s="13"/>
      <c r="C3" s="13"/>
      <c r="D3" s="13"/>
      <c r="E3" s="13"/>
    </row>
    <row r="4" spans="1:6" x14ac:dyDescent="0.25">
      <c r="A4" s="13" t="s">
        <v>16</v>
      </c>
      <c r="B4" s="13"/>
      <c r="C4" s="13"/>
      <c r="D4" s="13"/>
      <c r="E4" s="13"/>
    </row>
    <row r="6" spans="1:6" x14ac:dyDescent="0.25">
      <c r="A6" s="6">
        <v>2020</v>
      </c>
      <c r="B6" s="6" t="s">
        <v>12</v>
      </c>
      <c r="C6" s="6" t="s">
        <v>13</v>
      </c>
      <c r="D6" s="6" t="s">
        <v>14</v>
      </c>
      <c r="E6" s="6" t="s">
        <v>15</v>
      </c>
    </row>
    <row r="7" spans="1:6" x14ac:dyDescent="0.25">
      <c r="A7" s="1" t="s">
        <v>0</v>
      </c>
      <c r="B7" s="2">
        <f>13830505.33-652050</f>
        <v>13178455.33</v>
      </c>
      <c r="C7" s="2">
        <f>15613158.71</f>
        <v>15613158.710000001</v>
      </c>
      <c r="D7" s="3">
        <v>0</v>
      </c>
      <c r="E7" s="2">
        <f t="shared" ref="E7:E12" si="0">B7-C7</f>
        <v>-2434703.3800000008</v>
      </c>
    </row>
    <row r="8" spans="1:6" x14ac:dyDescent="0.25">
      <c r="A8" s="1" t="s">
        <v>1</v>
      </c>
      <c r="B8" s="2">
        <f>13830505.33-652050</f>
        <v>13178455.33</v>
      </c>
      <c r="C8" s="2">
        <f>6471563.72+2541000</f>
        <v>9012563.7199999988</v>
      </c>
      <c r="D8" s="3">
        <v>0</v>
      </c>
      <c r="E8" s="2">
        <f t="shared" si="0"/>
        <v>4165891.6100000013</v>
      </c>
      <c r="F8" s="7"/>
    </row>
    <row r="9" spans="1:6" x14ac:dyDescent="0.25">
      <c r="A9" s="1" t="s">
        <v>2</v>
      </c>
      <c r="B9" s="2">
        <f>(13830505.33-652050)+(868179/3)</f>
        <v>13467848.33</v>
      </c>
      <c r="C9" s="2">
        <v>5418927.5</v>
      </c>
      <c r="D9" s="3">
        <v>0</v>
      </c>
      <c r="E9" s="2">
        <f t="shared" si="0"/>
        <v>8048920.8300000001</v>
      </c>
      <c r="F9" s="4"/>
    </row>
    <row r="10" spans="1:6" x14ac:dyDescent="0.25">
      <c r="A10" s="1" t="s">
        <v>3</v>
      </c>
      <c r="B10" s="11">
        <f>(14374796.78+289393)-652050</f>
        <v>14012139.779999999</v>
      </c>
      <c r="C10" s="2">
        <f>8372006.78+5606592.24</f>
        <v>13978599.02</v>
      </c>
      <c r="D10" s="3">
        <v>0</v>
      </c>
      <c r="E10" s="2">
        <f t="shared" si="0"/>
        <v>33540.759999999776</v>
      </c>
    </row>
    <row r="11" spans="1:6" x14ac:dyDescent="0.25">
      <c r="A11" s="1" t="s">
        <v>4</v>
      </c>
      <c r="B11" s="11">
        <f>(14628474.89+289393)-678132</f>
        <v>14239735.890000001</v>
      </c>
      <c r="C11" s="2">
        <f>(9188221.78+22444601)-17646362</f>
        <v>13986460.780000001</v>
      </c>
      <c r="D11" s="2">
        <v>0</v>
      </c>
      <c r="E11" s="2">
        <f t="shared" si="0"/>
        <v>253275.1099999994</v>
      </c>
    </row>
    <row r="12" spans="1:6" x14ac:dyDescent="0.25">
      <c r="A12" s="1" t="s">
        <v>5</v>
      </c>
      <c r="B12" s="11">
        <f>14628474.89-678132</f>
        <v>13950342.890000001</v>
      </c>
      <c r="C12" s="2">
        <f>(9003065.14+13428829.81)-8823181</f>
        <v>13608713.950000003</v>
      </c>
      <c r="D12" s="3">
        <v>0</v>
      </c>
      <c r="E12" s="2">
        <f t="shared" si="0"/>
        <v>341628.93999999762</v>
      </c>
    </row>
    <row r="13" spans="1:6" x14ac:dyDescent="0.25">
      <c r="A13" s="1" t="s">
        <v>6</v>
      </c>
      <c r="B13" s="2">
        <v>14071835.779999999</v>
      </c>
      <c r="C13" s="2">
        <f>(16180675.68+6456091.31)-8823181</f>
        <v>13813585.989999998</v>
      </c>
      <c r="D13" s="3">
        <v>0</v>
      </c>
      <c r="E13" s="2">
        <f t="shared" ref="E13:E18" si="1">B13-C13</f>
        <v>258249.79000000097</v>
      </c>
    </row>
    <row r="14" spans="1:6" x14ac:dyDescent="0.25">
      <c r="A14" s="1" t="s">
        <v>7</v>
      </c>
      <c r="B14" s="2">
        <v>14071835.779999999</v>
      </c>
      <c r="C14" s="3">
        <f>7276982.07+6449542.19</f>
        <v>13726524.260000002</v>
      </c>
      <c r="D14" s="3">
        <v>0</v>
      </c>
      <c r="E14" s="2">
        <f t="shared" si="1"/>
        <v>345311.51999999769</v>
      </c>
    </row>
    <row r="15" spans="1:6" x14ac:dyDescent="0.25">
      <c r="A15" s="1" t="s">
        <v>8</v>
      </c>
      <c r="B15" s="2">
        <v>14362423.49</v>
      </c>
      <c r="C15" s="3">
        <f>13668423.49+9517181-8823181</f>
        <v>14362423.490000002</v>
      </c>
      <c r="D15" s="3">
        <v>0</v>
      </c>
      <c r="E15" s="2">
        <f t="shared" si="1"/>
        <v>0</v>
      </c>
    </row>
    <row r="16" spans="1:6" x14ac:dyDescent="0.25">
      <c r="A16" s="1" t="s">
        <v>9</v>
      </c>
      <c r="B16" s="2">
        <f>14651935.29+41605.13</f>
        <v>14693540.42</v>
      </c>
      <c r="C16" s="3">
        <f>13974469-678132</f>
        <v>13296337</v>
      </c>
      <c r="D16" s="3">
        <v>0</v>
      </c>
      <c r="E16" s="2">
        <f t="shared" si="1"/>
        <v>1397203.42</v>
      </c>
    </row>
    <row r="17" spans="1:14" x14ac:dyDescent="0.25">
      <c r="A17" s="1" t="s">
        <v>10</v>
      </c>
      <c r="B17" s="2">
        <f>14651935.29+83210.24</f>
        <v>14735145.529999999</v>
      </c>
      <c r="C17" s="3">
        <f>14426301.46</f>
        <v>14426301.460000001</v>
      </c>
      <c r="D17" s="3">
        <v>0</v>
      </c>
      <c r="E17" s="2">
        <f t="shared" si="1"/>
        <v>308844.06999999844</v>
      </c>
    </row>
    <row r="18" spans="1:14" x14ac:dyDescent="0.25">
      <c r="A18" s="1" t="s">
        <v>11</v>
      </c>
      <c r="B18" s="2">
        <f>14651935.29+83210.24</f>
        <v>14735145.529999999</v>
      </c>
      <c r="C18" s="3">
        <f>1226038.06+3172006.62</f>
        <v>4398044.68</v>
      </c>
      <c r="D18" s="3">
        <v>0</v>
      </c>
      <c r="E18" s="2">
        <f t="shared" si="1"/>
        <v>10337100.85</v>
      </c>
    </row>
    <row r="19" spans="1:14" x14ac:dyDescent="0.25">
      <c r="B19" s="4"/>
      <c r="C19" s="5"/>
      <c r="D19" s="4"/>
    </row>
    <row r="20" spans="1:14" x14ac:dyDescent="0.25">
      <c r="A20" s="12" t="s">
        <v>18</v>
      </c>
      <c r="C20" s="4"/>
      <c r="D20" s="4"/>
      <c r="G20" s="7"/>
    </row>
    <row r="21" spans="1:14" x14ac:dyDescent="0.25">
      <c r="B21" s="4"/>
      <c r="C21" s="4"/>
      <c r="D21" s="7"/>
      <c r="E21" s="7"/>
    </row>
    <row r="22" spans="1:14" x14ac:dyDescent="0.25">
      <c r="B22" s="7"/>
      <c r="C22" s="5"/>
      <c r="D22" s="7"/>
      <c r="E22" s="7"/>
      <c r="F22" s="7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B23" s="7"/>
      <c r="D23" s="7"/>
      <c r="E23" s="7"/>
      <c r="F23" s="7"/>
      <c r="H23" s="7"/>
    </row>
    <row r="24" spans="1:14" x14ac:dyDescent="0.25">
      <c r="B24" s="7"/>
      <c r="C24" s="5"/>
      <c r="D24" s="7"/>
      <c r="E24" s="7"/>
      <c r="F24" s="7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C25" s="8"/>
      <c r="D25" s="10"/>
      <c r="E25" s="7"/>
      <c r="F25" s="7"/>
    </row>
    <row r="26" spans="1:14" x14ac:dyDescent="0.25">
      <c r="B26" s="5"/>
      <c r="C26" s="8"/>
      <c r="D26" s="7"/>
      <c r="E26" s="5"/>
    </row>
    <row r="27" spans="1:14" x14ac:dyDescent="0.25">
      <c r="D27" s="7"/>
      <c r="E27" s="5"/>
    </row>
    <row r="28" spans="1:14" x14ac:dyDescent="0.25">
      <c r="D28" s="7"/>
    </row>
    <row r="29" spans="1:14" x14ac:dyDescent="0.25">
      <c r="B29" s="9"/>
    </row>
    <row r="32" spans="1:14" x14ac:dyDescent="0.25">
      <c r="B32" s="5"/>
    </row>
    <row r="35" spans="2:2" x14ac:dyDescent="0.25">
      <c r="B35" s="9"/>
    </row>
    <row r="38" spans="2:2" x14ac:dyDescent="0.25">
      <c r="B38" s="5"/>
    </row>
    <row r="41" spans="2:2" x14ac:dyDescent="0.25">
      <c r="B41" s="9"/>
    </row>
    <row r="44" spans="2:2" x14ac:dyDescent="0.25">
      <c r="B44" s="5"/>
    </row>
    <row r="47" spans="2:2" x14ac:dyDescent="0.25">
      <c r="B47" s="9"/>
    </row>
    <row r="50" spans="2:2" x14ac:dyDescent="0.25">
      <c r="B50" s="5"/>
    </row>
    <row r="53" spans="2:2" x14ac:dyDescent="0.25">
      <c r="B53" s="9"/>
    </row>
    <row r="56" spans="2:2" x14ac:dyDescent="0.25">
      <c r="B56" s="5"/>
    </row>
    <row r="59" spans="2:2" x14ac:dyDescent="0.25">
      <c r="B59" s="9"/>
    </row>
    <row r="62" spans="2:2" x14ac:dyDescent="0.25">
      <c r="B62" s="5"/>
    </row>
  </sheetData>
  <mergeCells count="3">
    <mergeCell ref="B2:E2"/>
    <mergeCell ref="B3:E3"/>
    <mergeCell ref="A4:E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2020-07-15T17:03:27Z</cp:lastPrinted>
  <dcterms:created xsi:type="dcterms:W3CDTF">2018-08-24T20:28:36Z</dcterms:created>
  <dcterms:modified xsi:type="dcterms:W3CDTF">2021-01-15T14:21:31Z</dcterms:modified>
</cp:coreProperties>
</file>