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 - RASTS VMVG\Sites\Conteúdo Acesso a Informação\7. Demonstrativos Financeiros\7.1. Demonstrativo Financeiro Contratual\VERSÃO COMPLETA - EXCEL E PDF\"/>
    </mc:Choice>
  </mc:AlternateContent>
  <xr:revisionPtr revIDLastSave="0" documentId="13_ncr:1_{79A203E9-1C6C-4058-BD67-62BDB5294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 l="1"/>
  <c r="B13" i="1"/>
  <c r="C12" i="1" l="1"/>
  <c r="B12" i="1"/>
  <c r="B11" i="1" l="1"/>
  <c r="C11" i="1"/>
  <c r="B9" i="1"/>
  <c r="B8" i="1"/>
  <c r="B7" i="1"/>
  <c r="B10" i="1"/>
  <c r="C10" i="1"/>
  <c r="C9" i="1"/>
  <c r="C8" i="1" l="1"/>
  <c r="C7" i="1" l="1"/>
  <c r="E18" i="1" l="1"/>
  <c r="E17" i="1" l="1"/>
  <c r="E16" i="1"/>
  <c r="E15" i="1"/>
  <c r="E14" i="1"/>
  <c r="E13" i="1"/>
  <c r="E12" i="1"/>
  <c r="E11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<sst xmlns="http://schemas.openxmlformats.org/spreadsheetml/2006/main" count="18" uniqueCount="18">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</sst>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E14" sqref="E14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0"/>
      <c r="C2" s="20"/>
      <c r="D2" s="20"/>
      <c r="E2" s="20"/>
    </row>
    <row r="3" spans="1:9" x14ac:dyDescent="0.25">
      <c r="B3" s="20"/>
      <c r="C3" s="20"/>
      <c r="D3" s="20"/>
      <c r="E3" s="20"/>
    </row>
    <row r="4" spans="1:9" ht="40.5" customHeight="1" x14ac:dyDescent="0.25">
      <c r="A4" s="20" t="s">
        <v>16</v>
      </c>
      <c r="B4" s="20"/>
      <c r="C4" s="20"/>
      <c r="D4" s="20"/>
      <c r="E4" s="20"/>
    </row>
    <row r="5" spans="1:9" ht="12.75" customHeight="1" x14ac:dyDescent="0.25"/>
    <row r="6" spans="1:9" s="17" customFormat="1" ht="18.75" customHeight="1" x14ac:dyDescent="0.25">
      <c r="A6" s="16">
        <v>2023</v>
      </c>
      <c r="B6" s="16" t="s">
        <v>12</v>
      </c>
      <c r="C6" s="16" t="s">
        <v>13</v>
      </c>
      <c r="D6" s="16" t="s">
        <v>14</v>
      </c>
      <c r="E6" s="16" t="s">
        <v>15</v>
      </c>
      <c r="G6" s="18"/>
    </row>
    <row r="7" spans="1:9" ht="16.5" customHeight="1" x14ac:dyDescent="0.25">
      <c r="A7" s="1" t="s">
        <v>0</v>
      </c>
      <c r="B7" s="2">
        <f>15602838+3160109.31</f>
        <v>18762947.309999999</v>
      </c>
      <c r="C7" s="2">
        <f>17495813.94+1000000+146067.46</f>
        <v>18641881.400000002</v>
      </c>
      <c r="D7" s="3">
        <v>0</v>
      </c>
      <c r="E7" s="2">
        <f t="shared" ref="E7:E17" si="0">(B7-D7)-C7</f>
        <v>121065.90999999642</v>
      </c>
      <c r="G7" s="5"/>
      <c r="H7" s="5"/>
    </row>
    <row r="8" spans="1:9" ht="16.5" customHeight="1" x14ac:dyDescent="0.25">
      <c r="A8" s="1" t="s">
        <v>1</v>
      </c>
      <c r="B8" s="6">
        <f>15956265.53+3160109.31</f>
        <v>19116374.84</v>
      </c>
      <c r="C8" s="2">
        <f>15102905.25+3500000</f>
        <v>18602905.25</v>
      </c>
      <c r="D8" s="3">
        <v>0</v>
      </c>
      <c r="E8" s="2">
        <f t="shared" si="0"/>
        <v>513469.58999999985</v>
      </c>
      <c r="G8" s="5"/>
      <c r="H8" s="5"/>
    </row>
    <row r="9" spans="1:9" ht="16.5" customHeight="1" x14ac:dyDescent="0.3">
      <c r="A9" s="1" t="s">
        <v>2</v>
      </c>
      <c r="B9" s="2">
        <f>15920265.53+3160109.31</f>
        <v>19080374.84</v>
      </c>
      <c r="C9" s="2">
        <f>14412784.21+3500000</f>
        <v>17912784.210000001</v>
      </c>
      <c r="D9" s="3">
        <v>0</v>
      </c>
      <c r="E9" s="2">
        <f t="shared" si="0"/>
        <v>1167590.629999999</v>
      </c>
      <c r="G9" s="9"/>
      <c r="H9" s="5"/>
    </row>
    <row r="10" spans="1:9" ht="16.5" customHeight="1" x14ac:dyDescent="0.25">
      <c r="A10" s="1" t="s">
        <v>3</v>
      </c>
      <c r="B10" s="10">
        <f>15920265.53+3160109.31</f>
        <v>19080374.84</v>
      </c>
      <c r="C10" s="11">
        <f>16080374.84+3000000</f>
        <v>19080374.84</v>
      </c>
      <c r="D10" s="3">
        <v>0</v>
      </c>
      <c r="E10" s="2">
        <f t="shared" si="0"/>
        <v>0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10">
        <f>15920265.53+3160109.31+260877.4</f>
        <v>19341252.239999998</v>
      </c>
      <c r="C11" s="12">
        <f>13821262.9+4875000+226091.41+22923.95</f>
        <v>18945278.259999998</v>
      </c>
      <c r="D11" s="3">
        <v>0</v>
      </c>
      <c r="E11" s="2">
        <f t="shared" si="0"/>
        <v>395973.98000000045</v>
      </c>
      <c r="G11" s="9"/>
      <c r="H11" s="5"/>
    </row>
    <row r="12" spans="1:9" ht="16.5" customHeight="1" x14ac:dyDescent="0.25">
      <c r="A12" s="1" t="s">
        <v>5</v>
      </c>
      <c r="B12" s="10">
        <f>15920265.53+3160109.31</f>
        <v>19080374.84</v>
      </c>
      <c r="C12" s="2">
        <f>15034436.23+3625000</f>
        <v>18659436.23</v>
      </c>
      <c r="D12" s="3">
        <v>0</v>
      </c>
      <c r="E12" s="2">
        <f t="shared" si="0"/>
        <v>420938.6099999994</v>
      </c>
      <c r="G12" s="13"/>
      <c r="H12" s="6"/>
      <c r="I12" s="4"/>
    </row>
    <row r="13" spans="1:9" ht="16.5" customHeight="1" x14ac:dyDescent="0.25">
      <c r="A13" s="1" t="s">
        <v>6</v>
      </c>
      <c r="B13" s="10">
        <f>15920265.53+3160109.31+68315.78</f>
        <v>19148690.620000001</v>
      </c>
      <c r="C13" s="2">
        <f>13772388.29+4000000</f>
        <v>17772388.289999999</v>
      </c>
      <c r="D13" s="3">
        <v>0</v>
      </c>
      <c r="E13" s="2">
        <f t="shared" si="0"/>
        <v>1376302.3300000019</v>
      </c>
      <c r="G13" s="13"/>
      <c r="H13" s="5"/>
    </row>
    <row r="14" spans="1:9" ht="16.5" customHeight="1" x14ac:dyDescent="0.25">
      <c r="A14" s="1" t="s">
        <v>7</v>
      </c>
      <c r="B14" s="10">
        <f>15920265.53+3160109.31+59951.11</f>
        <v>19140325.949999999</v>
      </c>
      <c r="C14" s="3">
        <f>14187013.82+4000000</f>
        <v>18187013.82</v>
      </c>
      <c r="D14" s="3">
        <v>0</v>
      </c>
      <c r="E14" s="2">
        <f t="shared" si="0"/>
        <v>953312.12999999896</v>
      </c>
      <c r="G14" s="13"/>
      <c r="H14" s="5"/>
      <c r="I14" s="4"/>
    </row>
    <row r="15" spans="1:9" ht="16.5" customHeight="1" x14ac:dyDescent="0.25">
      <c r="A15" s="1" t="s">
        <v>8</v>
      </c>
      <c r="B15" s="2"/>
      <c r="C15" s="2"/>
      <c r="D15" s="3"/>
      <c r="E15" s="2">
        <f t="shared" si="0"/>
        <v>0</v>
      </c>
      <c r="G15" s="15"/>
      <c r="H15" s="5"/>
    </row>
    <row r="16" spans="1:9" ht="16.5" customHeight="1" x14ac:dyDescent="0.25">
      <c r="A16" s="1" t="s">
        <v>9</v>
      </c>
      <c r="B16" s="2"/>
      <c r="C16" s="3"/>
      <c r="D16" s="3"/>
      <c r="E16" s="2">
        <f t="shared" si="0"/>
        <v>0</v>
      </c>
      <c r="G16" s="14"/>
      <c r="H16" s="4"/>
    </row>
    <row r="17" spans="1:14" ht="16.5" customHeight="1" x14ac:dyDescent="0.25">
      <c r="A17" s="1" t="s">
        <v>10</v>
      </c>
      <c r="B17" s="2"/>
      <c r="C17" s="3"/>
      <c r="D17" s="3"/>
      <c r="E17" s="2">
        <f t="shared" si="0"/>
        <v>0</v>
      </c>
      <c r="G17" s="14"/>
      <c r="H17" s="5"/>
      <c r="I17" s="4"/>
    </row>
    <row r="18" spans="1:14" ht="16.5" customHeight="1" x14ac:dyDescent="0.25">
      <c r="A18" s="1" t="s">
        <v>11</v>
      </c>
      <c r="B18" s="2"/>
      <c r="C18" s="3"/>
      <c r="D18" s="3"/>
      <c r="E18" s="2">
        <f t="shared" ref="E18" si="1">(B18-D18)-C18</f>
        <v>0</v>
      </c>
      <c r="G18" s="13"/>
      <c r="H18" s="5"/>
    </row>
    <row r="19" spans="1:14" x14ac:dyDescent="0.25">
      <c r="B19" s="4"/>
      <c r="C19" s="5"/>
      <c r="D19" s="4"/>
      <c r="G19" s="13"/>
    </row>
    <row r="20" spans="1:14" x14ac:dyDescent="0.25">
      <c r="A20" s="19" t="s">
        <v>17</v>
      </c>
      <c r="C20" s="4"/>
      <c r="D20" s="4"/>
      <c r="F20" s="5"/>
      <c r="G20" s="13"/>
    </row>
    <row r="21" spans="1:14" x14ac:dyDescent="0.25">
      <c r="A21" s="19"/>
      <c r="C21" s="4"/>
      <c r="D21" s="4"/>
      <c r="F21" s="5"/>
      <c r="G21" s="13"/>
    </row>
    <row r="22" spans="1:14" ht="29.25" customHeight="1" x14ac:dyDescent="0.25">
      <c r="A22" s="21"/>
      <c r="B22" s="21"/>
      <c r="C22" s="21"/>
      <c r="D22" s="21"/>
      <c r="E22" s="21"/>
      <c r="G22" s="13"/>
    </row>
    <row r="23" spans="1:14" x14ac:dyDescent="0.25">
      <c r="B23" s="6"/>
      <c r="C23" s="5"/>
      <c r="D23" s="6"/>
      <c r="E23" s="6"/>
      <c r="F23" s="6"/>
      <c r="G23" s="13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2023-09-18T14:28:21Z</dcterms:modified>
</cp:coreProperties>
</file>