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 - RASTS VMVG\Sites\Conteúdo Acesso a Informação\7. Demonstrativos Financeiros\7.2. Registro de Receitas e Despesas\VERSÃO COMPLETA - EXCEL E PDF\"/>
    </mc:Choice>
  </mc:AlternateContent>
  <xr:revisionPtr revIDLastSave="0" documentId="13_ncr:1_{1FD28D24-39A2-4787-A6D5-87B7C3DA2843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/>
  <c r="B13" i="1"/>
  <c r="C12" i="1"/>
  <c r="B12" i="1"/>
  <c r="C11" i="1"/>
  <c r="B11" i="1"/>
  <c r="C9" i="1"/>
  <c r="C8" i="1"/>
  <c r="C7" i="1"/>
  <c r="C10" i="1"/>
  <c r="B10" i="1"/>
  <c r="B9" i="1"/>
  <c r="B8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<sst xmlns="http://schemas.openxmlformats.org/spreadsheetml/2006/main" count="16" uniqueCount="16">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</sst>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2023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C14" sqref="C14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1"/>
      <c r="B2" s="11"/>
      <c r="C2" s="11"/>
    </row>
    <row r="3" spans="1:7" x14ac:dyDescent="0.25">
      <c r="A3" s="11"/>
      <c r="B3" s="11"/>
      <c r="C3" s="11"/>
      <c r="D3" s="8"/>
      <c r="E3" s="8"/>
    </row>
    <row r="4" spans="1:7" ht="37.5" customHeight="1" x14ac:dyDescent="0.25">
      <c r="A4" s="11" t="s">
        <v>14</v>
      </c>
      <c r="B4" s="11"/>
      <c r="C4" s="11"/>
    </row>
    <row r="6" spans="1:7" x14ac:dyDescent="0.25">
      <c r="A6" s="9">
        <v>2023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17495813.94+1000000+176814.57+146067.46</f>
        <v>18818695.970000003</v>
      </c>
      <c r="C7" s="2">
        <f>(22435584.64+207349.15)-568040.33</f>
        <v>22074893.460000001</v>
      </c>
    </row>
    <row r="8" spans="1:7" x14ac:dyDescent="0.25">
      <c r="A8" s="1" t="s">
        <v>1</v>
      </c>
      <c r="B8" s="2">
        <f>15102905.25+3500000+128660.42</f>
        <v>18731565.670000002</v>
      </c>
      <c r="C8" s="2">
        <f>(20089906.87+97308.81+55745.52)-417267.62</f>
        <v>19825693.579999998</v>
      </c>
    </row>
    <row r="9" spans="1:7" x14ac:dyDescent="0.25">
      <c r="A9" s="1" t="s">
        <v>2</v>
      </c>
      <c r="B9" s="2">
        <f>14412784.21+3500000+160757.14</f>
        <v>18073541.350000001</v>
      </c>
      <c r="C9" s="2">
        <f>(21785936.19+45084.29)-1085983.55</f>
        <v>20745036.93</v>
      </c>
      <c r="D9" s="5"/>
      <c r="G9" s="5"/>
    </row>
    <row r="10" spans="1:7" x14ac:dyDescent="0.25">
      <c r="A10" s="1" t="s">
        <v>3</v>
      </c>
      <c r="B10" s="2">
        <f>16080374.84+3000000+104416.26</f>
        <v>19184791.100000001</v>
      </c>
      <c r="C10" s="2">
        <f>(20058153.96+27741.05+15932.34)-594750.31</f>
        <v>19507077.040000003</v>
      </c>
      <c r="D10" s="4"/>
      <c r="G10" s="5"/>
    </row>
    <row r="11" spans="1:7" x14ac:dyDescent="0.25">
      <c r="A11" s="1" t="s">
        <v>4</v>
      </c>
      <c r="B11" s="2">
        <f>13821262.9+4875000+115152.01+226091.41+22923.95</f>
        <v>19060430.27</v>
      </c>
      <c r="C11" s="2">
        <f>21992320.56-548205.08</f>
        <v>21444115.48</v>
      </c>
      <c r="G11" s="4"/>
    </row>
    <row r="12" spans="1:7" x14ac:dyDescent="0.25">
      <c r="A12" s="1" t="s">
        <v>5</v>
      </c>
      <c r="B12" s="2">
        <f>15034436.23+3625000+89478.09</f>
        <v>18748914.32</v>
      </c>
      <c r="C12" s="2">
        <f>20628895.01+93412.06+9120</f>
        <v>20731427.07</v>
      </c>
      <c r="F12" s="5"/>
    </row>
    <row r="13" spans="1:7" x14ac:dyDescent="0.25">
      <c r="A13" s="1" t="s">
        <v>6</v>
      </c>
      <c r="B13" s="3">
        <f>13772388.29+4000000+57200.15</f>
        <v>17829588.439999998</v>
      </c>
      <c r="C13" s="2">
        <f>21063258.66+5764.99</f>
        <v>21069023.649999999</v>
      </c>
    </row>
    <row r="14" spans="1:7" x14ac:dyDescent="0.25">
      <c r="A14" s="1" t="s">
        <v>7</v>
      </c>
      <c r="B14" s="3">
        <f>14187013.82+4000000+34520.59</f>
        <v>18221534.41</v>
      </c>
      <c r="C14" s="2">
        <f>(22544095.4+152796.35+6647.18)-1312270.16</f>
        <v>21391268.77</v>
      </c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2"/>
      <c r="B22" s="12"/>
      <c r="C22" s="12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2023-09-18T14:34:36Z</dcterms:modified>
</cp:coreProperties>
</file>