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Demonstrativo Financeiro Contratual\VERSÃO COMPLETA - EXCEL E PDF\"/>
    </mc:Choice>
  </mc:AlternateContent>
  <xr:revisionPtr revIDLastSave="0" documentId="13_ncr:1_{7E66340A-ABAB-4F88-A014-EAD382743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B14" i="1"/>
  <c r="B13" i="1" l="1"/>
  <c r="C13" i="1" l="1"/>
  <c r="B8" i="1" l="1"/>
  <c r="B7" i="1"/>
  <c r="B12" i="1"/>
  <c r="C12" i="1" l="1"/>
  <c r="E18" i="1"/>
  <c r="C11" i="1" l="1"/>
  <c r="B9" i="1"/>
  <c r="B10" i="1"/>
  <c r="B11" i="1"/>
  <c r="C10" i="1" l="1"/>
  <c r="C9" i="1"/>
  <c r="C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<sst xmlns="http://schemas.openxmlformats.org/spreadsheetml/2006/main" count="18" uniqueCount="18">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</sst>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B16" sqref="B16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2025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f>25471090.16+42686.01</f>
        <v>25513776.170000002</v>
      </c>
      <c r="C7" s="2">
        <v>24705111.48</v>
      </c>
      <c r="D7" s="3">
        <v>0</v>
      </c>
      <c r="E7" s="2">
        <f t="shared" ref="E7:E17" si="0">(B7-D7)-C7</f>
        <v>808664.69000000134</v>
      </c>
      <c r="G7" s="5"/>
      <c r="H7" s="5"/>
    </row>
    <row r="8" spans="1:9" ht="16.5" customHeight="1" x14ac:dyDescent="0.25">
      <c r="A8" s="1" t="s">
        <v>1</v>
      </c>
      <c r="B8" s="2">
        <f>25471090.16+42686.01</f>
        <v>25513776.170000002</v>
      </c>
      <c r="C8" s="2">
        <f>25671090.16</f>
        <v>25671090.16</v>
      </c>
      <c r="D8" s="3">
        <v>0</v>
      </c>
      <c r="E8" s="2">
        <f t="shared" si="0"/>
        <v>-157313.98999999836</v>
      </c>
      <c r="G8" s="5"/>
      <c r="H8" s="5"/>
    </row>
    <row r="9" spans="1:9" ht="16.5" customHeight="1" x14ac:dyDescent="0.3">
      <c r="A9" s="1" t="s">
        <v>2</v>
      </c>
      <c r="B9" s="2">
        <f>25629683.1712102+335287.78</f>
        <v>25964970.951210201</v>
      </c>
      <c r="C9" s="2">
        <f>22691297.36</f>
        <v>22691297.359999999</v>
      </c>
      <c r="D9" s="3">
        <v>0</v>
      </c>
      <c r="E9" s="2">
        <f t="shared" si="0"/>
        <v>3273673.5912102014</v>
      </c>
      <c r="G9" s="9"/>
      <c r="H9" s="5"/>
    </row>
    <row r="10" spans="1:9" ht="16.5" customHeight="1" x14ac:dyDescent="0.25">
      <c r="A10" s="1" t="s">
        <v>3</v>
      </c>
      <c r="B10" s="2">
        <f>25629683.1712102+335287.78</f>
        <v>25964970.951210201</v>
      </c>
      <c r="C10" s="10">
        <f>20962385.6+3523952</f>
        <v>24486337.600000001</v>
      </c>
      <c r="D10" s="3">
        <v>0</v>
      </c>
      <c r="E10" s="2">
        <f t="shared" si="0"/>
        <v>1478633.3512101993</v>
      </c>
      <c r="G10" s="6"/>
      <c r="H10" s="6"/>
      <c r="I10" s="6"/>
    </row>
    <row r="11" spans="1:9" ht="16.5" customHeight="1" x14ac:dyDescent="0.3">
      <c r="A11" s="1" t="s">
        <v>4</v>
      </c>
      <c r="B11" s="2">
        <f>25629683.1712102+47871.34+335287.78</f>
        <v>26012842.291210201</v>
      </c>
      <c r="C11" s="11">
        <f>21161324.84+3523952</f>
        <v>24685276.84</v>
      </c>
      <c r="D11" s="3">
        <v>0</v>
      </c>
      <c r="E11" s="2">
        <f>(B11-D11)-C11</f>
        <v>1327565.4512102008</v>
      </c>
      <c r="G11" s="9"/>
      <c r="H11" s="5"/>
    </row>
    <row r="12" spans="1:9" ht="16.5" customHeight="1" x14ac:dyDescent="0.25">
      <c r="A12" s="1" t="s">
        <v>5</v>
      </c>
      <c r="B12" s="2">
        <f>25629683.1712102+33285.81+335287.78+63305.09+11500</f>
        <v>26073061.851210199</v>
      </c>
      <c r="C12" s="2">
        <f>23009742.47+3523952</f>
        <v>26533694.469999999</v>
      </c>
      <c r="D12" s="3">
        <v>0</v>
      </c>
      <c r="E12" s="2">
        <f t="shared" si="0"/>
        <v>-460632.61878979951</v>
      </c>
      <c r="G12" s="12"/>
      <c r="H12" s="6"/>
      <c r="I12" s="4"/>
    </row>
    <row r="13" spans="1:9" ht="16.5" customHeight="1" x14ac:dyDescent="0.25">
      <c r="A13" s="1" t="s">
        <v>6</v>
      </c>
      <c r="B13" s="20">
        <f>25629683.1712102+33285.81+335287.78+63305.09+11500+17346.49+348150.57</f>
        <v>26438558.911210198</v>
      </c>
      <c r="C13" s="2">
        <f>21770746.66+3523952</f>
        <v>25294698.66</v>
      </c>
      <c r="D13" s="3">
        <v>0</v>
      </c>
      <c r="E13" s="2">
        <f t="shared" si="0"/>
        <v>1143860.2512101978</v>
      </c>
      <c r="G13" s="19"/>
      <c r="H13" s="5"/>
    </row>
    <row r="14" spans="1:9" ht="16.5" customHeight="1" x14ac:dyDescent="0.25">
      <c r="A14" s="1" t="s">
        <v>7</v>
      </c>
      <c r="B14" s="20">
        <f>25629683.17+33285.81+335287.78+63305.09+11500+17111.8+293239.39</f>
        <v>26383413.040000003</v>
      </c>
      <c r="C14" s="20">
        <f>20993978.83+3523952</f>
        <v>24517930.829999998</v>
      </c>
      <c r="D14" s="3">
        <v>0</v>
      </c>
      <c r="E14" s="2">
        <f t="shared" si="0"/>
        <v>1865482.2100000046</v>
      </c>
      <c r="G14" s="19"/>
      <c r="H14" s="5"/>
      <c r="I14" s="4"/>
    </row>
    <row r="15" spans="1:9" ht="16.5" customHeight="1" x14ac:dyDescent="0.25">
      <c r="A15" s="1" t="s">
        <v>8</v>
      </c>
      <c r="B15" s="2">
        <v>26383413.040000003</v>
      </c>
      <c r="C15" s="2">
        <f>20954839.94+3523952</f>
        <v>24478791.940000001</v>
      </c>
      <c r="D15" s="3">
        <v>0</v>
      </c>
      <c r="E15" s="2">
        <f t="shared" si="0"/>
        <v>1904621.1000000015</v>
      </c>
      <c r="G15" s="14"/>
      <c r="H15" s="5"/>
    </row>
    <row r="16" spans="1:9" ht="16.5" customHeight="1" x14ac:dyDescent="0.25">
      <c r="A16" s="1" t="s">
        <v>9</v>
      </c>
      <c r="B16" s="2">
        <v>26383413.041210201</v>
      </c>
      <c r="C16" s="3">
        <f>21289359.52+3523952</f>
        <v>24813311.52</v>
      </c>
      <c r="D16" s="3">
        <v>0</v>
      </c>
      <c r="E16" s="2">
        <f t="shared" si="0"/>
        <v>1570101.5212102011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2025-06-13T13:53:20Z</cp:lastPrinted>
  <dcterms:created xsi:type="dcterms:W3CDTF">2018-08-24T20:28:36Z</dcterms:created>
  <dcterms:modified xsi:type="dcterms:W3CDTF">2025-11-17T12:27:50Z</dcterms:modified>
</cp:coreProperties>
</file>