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Registro de Receitas e Despesas\VERSÃO COMPLETA - EXCEL E PDF\"/>
    </mc:Choice>
  </mc:AlternateContent>
  <xr:revisionPtr revIDLastSave="0" documentId="13_ncr:1_{894E45EE-897C-4180-A60A-1151BD48C9C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<sst xmlns="http://schemas.openxmlformats.org/spreadsheetml/2006/main" count="16" uniqueCount="16">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</sst>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3116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Normal="100" zoomScaleSheetLayoutView="100" workbookViewId="0">
      <selection activeCell="C16" sqref="C16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2025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24705111.48+128010.38</f>
        <v>24833121.859999999</v>
      </c>
      <c r="C7" s="2">
        <f>26886275.13+119518.15</f>
        <v>27005793.279999997</v>
      </c>
    </row>
    <row r="8" spans="1:7" x14ac:dyDescent="0.25">
      <c r="A8" s="1" t="s">
        <v>1</v>
      </c>
      <c r="B8" s="2">
        <f>25671090.16+150974.91</f>
        <v>25822065.07</v>
      </c>
      <c r="C8" s="2">
        <f>25738232.19+91575.45+5875.2</f>
        <v>25835682.84</v>
      </c>
    </row>
    <row r="9" spans="1:7" x14ac:dyDescent="0.25">
      <c r="A9" s="1" t="s">
        <v>2</v>
      </c>
      <c r="B9" s="2">
        <f>22691297.36+107445.6</f>
        <v>22798742.960000001</v>
      </c>
      <c r="C9" s="2">
        <f>(27194255.232+8380)</f>
        <v>27202635.232000001</v>
      </c>
      <c r="D9" s="5"/>
      <c r="G9" s="5"/>
    </row>
    <row r="10" spans="1:7" x14ac:dyDescent="0.25">
      <c r="A10" s="1" t="s">
        <v>3</v>
      </c>
      <c r="B10" s="2">
        <f>20962385.6+3523952+118107.46</f>
        <v>24604445.060000002</v>
      </c>
      <c r="C10" s="2">
        <f>25741395.53+85117.68+54195.98</f>
        <v>25880709.190000001</v>
      </c>
      <c r="D10" s="4"/>
      <c r="G10" s="5"/>
    </row>
    <row r="11" spans="1:7" x14ac:dyDescent="0.25">
      <c r="A11" s="1" t="s">
        <v>4</v>
      </c>
      <c r="B11" s="11">
        <f>21161324.84+3523952+129367.15</f>
        <v>24814643.989999998</v>
      </c>
      <c r="C11" s="2">
        <f>24976114.57+40848.4+22384.05</f>
        <v>25039347.02</v>
      </c>
      <c r="G11" s="4"/>
    </row>
    <row r="12" spans="1:7" x14ac:dyDescent="0.25">
      <c r="A12" s="1" t="s">
        <v>5</v>
      </c>
      <c r="B12" s="2">
        <f>23009742.47+3523952+129850.32</f>
        <v>26663544.789999999</v>
      </c>
      <c r="C12" s="2">
        <f>25058922.15+32343.89+1213.36</f>
        <v>25092479.399999999</v>
      </c>
      <c r="D12" s="4"/>
      <c r="F12" s="5"/>
    </row>
    <row r="13" spans="1:7" x14ac:dyDescent="0.25">
      <c r="A13" s="1" t="s">
        <v>6</v>
      </c>
      <c r="B13" s="3">
        <f>21770746.66+3523952+152532.21</f>
        <v>25447230.870000001</v>
      </c>
      <c r="C13" s="2">
        <f>13051813.39+1510936.8+4311752.91+337944.13+489686.95+170266.43+4165194.43+119830.36+850280.77+576739.94+72245</f>
        <v>25656691.109999999</v>
      </c>
      <c r="F13" s="5"/>
    </row>
    <row r="14" spans="1:7" x14ac:dyDescent="0.25">
      <c r="A14" s="1" t="s">
        <v>7</v>
      </c>
      <c r="B14" s="3">
        <f>20993978.83+3523952+151302.61</f>
        <v>24669233.439999998</v>
      </c>
      <c r="C14" s="2">
        <f>25651824.64+2805.26+179863.99</f>
        <v>25834493.890000001</v>
      </c>
      <c r="F14" s="5"/>
    </row>
    <row r="15" spans="1:7" x14ac:dyDescent="0.25">
      <c r="A15" s="1" t="s">
        <v>8</v>
      </c>
      <c r="B15" s="3">
        <f>20954839.94+3523952+136195.03</f>
        <v>24614986.970000003</v>
      </c>
      <c r="C15" s="2">
        <f>25892047.65+20793.97</f>
        <v>25912841.619999997</v>
      </c>
      <c r="F15" s="5"/>
    </row>
    <row r="16" spans="1:7" x14ac:dyDescent="0.25">
      <c r="A16" s="1" t="s">
        <v>9</v>
      </c>
      <c r="B16" s="3">
        <f>24928842.09</f>
        <v>24928842.09</v>
      </c>
      <c r="C16" s="2">
        <f>26337065.93+15541.5</f>
        <v>26352607.43</v>
      </c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2023-01-17T11:41:40Z</cp:lastPrinted>
  <dcterms:created xsi:type="dcterms:W3CDTF">2018-08-24T20:28:36Z</dcterms:created>
  <dcterms:modified xsi:type="dcterms:W3CDTF">2025-11-14T12:37:01Z</dcterms:modified>
</cp:coreProperties>
</file>