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tes\Conteúdo Acesso a Informação\5. Demonstrativos Financeiros\Demonstrativo Financeiro Contratual\VERSÃO COMPLETA - EXCEL E PDF\"/>
    </mc:Choice>
  </mc:AlternateContent>
  <xr:revisionPtr revIDLastSave="0" documentId="13_ncr:1_{B8A236E1-BFEA-4933-968F-739FF75520B3}" xr6:coauthVersionLast="47" xr6:coauthVersionMax="47" xr10:uidLastSave="{00000000-0000-0000-0000-000000000000}"/>
  <bookViews>
    <workbookView xWindow="14295" yWindow="0" windowWidth="14610" windowHeight="16305" xr2:uid="{00000000-000D-0000-FFFF-FFFF00000000}"/>
  </bookViews>
  <sheets>
    <sheet name="DEMONSTRATIVO FINANCEIRO CONTRA" sheetId="1" r:id="rId1"/>
  </sheets>
  <definedNames>
    <definedName name="_xlnm.Print_Area" localSheetId="0">'DEMONSTRATIVO FINANCEIRO CONTRA'!$A$1:$E$20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" l="1"/>
  <c r="C15" i="1"/>
  <c r="B13" i="1"/>
  <c r="C14" i="1"/>
  <c r="B14" i="1"/>
  <c r="C12" i="1" l="1"/>
  <c r="C11" i="1"/>
  <c r="C8" i="1"/>
  <c r="C7" i="1"/>
  <c r="E18" i="1" l="1"/>
  <c r="E11" i="1" l="1"/>
  <c r="E17" i="1" l="1"/>
  <c r="E16" i="1"/>
  <c r="E15" i="1"/>
  <c r="E14" i="1"/>
  <c r="E13" i="1"/>
  <c r="E12" i="1"/>
  <c r="E10" i="1"/>
  <c r="E8" i="1"/>
  <c r="E9" i="1"/>
  <c r="E7" i="1"/>
</calcChain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<sst xmlns="http://schemas.openxmlformats.org/spreadsheetml/2006/main" count="18" uniqueCount="18">
  <si>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</si>
  <si>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</si>
  <si>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</si>
  <si>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</si>
  <si>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</si>
  <si>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</si>
  <si>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</si>
  <si>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</si>
  <si>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</si>
  <si>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</si>
  <si>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</si>
  <si>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</si>
  <si>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</si>
  <si>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</si>
  <si>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</si>
  <si>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</si>
  <si>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</si>
  <si>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WEBSAASS/SMS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</si>
</sst>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3" borderId="1" xfId="0" applyNumberFormat="1" applyFill="1" applyBorder="1"/>
    <xf numFmtId="44" fontId="0" fillId="0" borderId="0" xfId="0" applyNumberFormat="1"/>
    <xf numFmtId="4" fontId="0" fillId="0" borderId="0" xfId="0" applyNumberFormat="1"/>
    <xf numFmtId="44" fontId="0" fillId="0" borderId="0" xfId="1" applyFont="1"/>
    <xf numFmtId="8" fontId="0" fillId="0" borderId="0" xfId="0" applyNumberFormat="1"/>
    <xf numFmtId="14" fontId="0" fillId="0" borderId="0" xfId="0" applyNumberFormat="1"/>
    <xf numFmtId="44" fontId="0" fillId="0" borderId="1" xfId="1" applyFont="1" applyBorder="1" applyAlignment="1">
      <alignment horizontal="left"/>
    </xf>
    <xf numFmtId="0" fontId="3" fillId="0" borderId="0" xfId="0" applyFont="1"/>
    <xf numFmtId="44" fontId="3" fillId="0" borderId="0" xfId="0" applyNumberFormat="1" applyFont="1"/>
    <xf numFmtId="44" fontId="3" fillId="0" borderId="0" xfId="1" applyFont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4" fontId="3" fillId="0" borderId="0" xfId="0" applyNumberFormat="1" applyFont="1"/>
    <xf numFmtId="44" fontId="0" fillId="0" borderId="1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5">
    <cellStyle name="Moeda" xfId="1" builtinId="4"/>
    <cellStyle name="Moeda 2" xfId="2" xr:uid="{8300C391-1A3C-49E2-BCBA-F5919C98207E}"/>
    <cellStyle name="Normal" xfId="0" builtinId="0"/>
    <cellStyle name="Normal 2" xfId="4" xr:uid="{3A90BE41-C175-42EC-9E35-CEE8C79E1C9B}"/>
    <cellStyle name="Vírgula 2" xfId="3" xr:uid="{3C9416D4-323A-4CC1-BB8B-B5C6C85301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57691</xdr:rowOff>
    </xdr:from>
    <xdr:to>
      <xdr:col>4</xdr:col>
      <xdr:colOff>1247776</xdr:colOff>
      <xdr:row>3</xdr:row>
      <xdr:rowOff>171449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61B6BD4-9CBA-46D9-9281-0A5F1CEED15E}"/>
            </a:ext>
          </a:extLst>
        </xdr:cNvPr>
        <xdr:cNvGrpSpPr/>
      </xdr:nvGrpSpPr>
      <xdr:grpSpPr>
        <a:xfrm>
          <a:off x="228601" y="57691"/>
          <a:ext cx="5419725" cy="685258"/>
          <a:chOff x="1612841" y="249009"/>
          <a:chExt cx="8021629" cy="1009379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E8504B81-E2D1-4009-92E1-028A2A2C6105}"/>
              </a:ext>
            </a:extLst>
          </xdr:cNvPr>
          <xdr:cNvSpPr txBox="1"/>
        </xdr:nvSpPr>
        <xdr:spPr>
          <a:xfrm>
            <a:off x="1908893" y="638146"/>
            <a:ext cx="6992152" cy="620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STS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VILA MARIA / VILA GUILHERME  - ANO 2026 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E080A9F4-A514-45A3-95AA-B3530B082E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577136" y="278613"/>
            <a:ext cx="1057334" cy="7693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E28C260F-3CF5-466A-8250-9649751293E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2841" y="262242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79BB1F93-F320-4722-A3AD-D548D9384A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9131" y="249009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3"/>
  <sheetViews>
    <sheetView showGridLines="0" tabSelected="1" zoomScaleNormal="100" zoomScaleSheetLayoutView="115" workbookViewId="0">
      <selection activeCell="C15" sqref="C15"/>
    </sheetView>
  </sheetViews>
  <sheetFormatPr defaultRowHeight="15" x14ac:dyDescent="0.25"/>
  <cols>
    <col min="1" max="1" width="11" customWidth="1"/>
    <col min="2" max="3" width="18" bestFit="1" customWidth="1"/>
    <col min="4" max="4" width="19" customWidth="1"/>
    <col min="5" max="5" width="19.85546875" customWidth="1"/>
    <col min="6" max="7" width="16.85546875" bestFit="1" customWidth="1"/>
    <col min="8" max="8" width="17" customWidth="1"/>
    <col min="9" max="9" width="16.85546875" bestFit="1" customWidth="1"/>
    <col min="14" max="14" width="12.7109375" bestFit="1" customWidth="1"/>
  </cols>
  <sheetData>
    <row r="2" spans="1:9" x14ac:dyDescent="0.25">
      <c r="B2" s="18"/>
      <c r="C2" s="18"/>
      <c r="D2" s="18"/>
      <c r="E2" s="18"/>
    </row>
    <row r="3" spans="1:9" x14ac:dyDescent="0.25">
      <c r="B3" s="18"/>
      <c r="C3" s="18"/>
      <c r="D3" s="18"/>
      <c r="E3" s="18"/>
    </row>
    <row r="4" spans="1:9" ht="40.5" customHeight="1" x14ac:dyDescent="0.25">
      <c r="A4" s="18" t="s">
        <v>16</v>
      </c>
      <c r="B4" s="18"/>
      <c r="C4" s="18"/>
      <c r="D4" s="18"/>
      <c r="E4" s="18"/>
    </row>
    <row r="5" spans="1:9" ht="12.75" customHeight="1" x14ac:dyDescent="0.25">
      <c r="G5" s="12"/>
    </row>
    <row r="6" spans="1:9" s="14" customFormat="1" ht="18.75" customHeight="1" x14ac:dyDescent="0.25">
      <c r="A6" s="13">
        <v>2026</v>
      </c>
      <c r="B6" s="13" t="s">
        <v>12</v>
      </c>
      <c r="C6" s="13" t="s">
        <v>13</v>
      </c>
      <c r="D6" s="13" t="s">
        <v>14</v>
      </c>
      <c r="E6" s="13" t="s">
        <v>15</v>
      </c>
      <c r="G6" s="12"/>
    </row>
    <row r="7" spans="1:9" ht="16.5" customHeight="1" x14ac:dyDescent="0.25">
      <c r="A7" s="1" t="s">
        <v>0</v>
      </c>
      <c r="B7" s="2">
        <v>26383413.059999999</v>
      </c>
      <c r="C7" s="2">
        <f>21493390.52+3523952</f>
        <v>25017342.52</v>
      </c>
      <c r="D7" s="3">
        <v>0</v>
      </c>
      <c r="E7" s="2">
        <f t="shared" ref="E7:E17" si="0">(B7-D7)-C7</f>
        <v>1366070.5399999991</v>
      </c>
      <c r="G7" s="12"/>
      <c r="H7" s="5"/>
    </row>
    <row r="8" spans="1:9" ht="16.5" customHeight="1" x14ac:dyDescent="0.25">
      <c r="A8" s="1" t="s">
        <v>1</v>
      </c>
      <c r="B8" s="2">
        <v>26383413.059999999</v>
      </c>
      <c r="C8" s="2">
        <f>21387560.24+3523952</f>
        <v>24911512.239999998</v>
      </c>
      <c r="D8" s="3">
        <v>0</v>
      </c>
      <c r="E8" s="2">
        <f t="shared" si="0"/>
        <v>1471900.8200000003</v>
      </c>
      <c r="G8" s="12"/>
      <c r="H8" s="5"/>
    </row>
    <row r="9" spans="1:9" ht="16.5" customHeight="1" x14ac:dyDescent="0.25">
      <c r="A9" s="1" t="s">
        <v>2</v>
      </c>
      <c r="B9" s="2">
        <v>26383413.059999999</v>
      </c>
      <c r="C9" s="2">
        <v>24729714.800000001</v>
      </c>
      <c r="D9" s="3">
        <v>0</v>
      </c>
      <c r="E9" s="2">
        <f t="shared" si="0"/>
        <v>1653698.2599999979</v>
      </c>
      <c r="G9" s="12"/>
      <c r="H9" s="5"/>
    </row>
    <row r="10" spans="1:9" ht="16.5" customHeight="1" x14ac:dyDescent="0.25">
      <c r="A10" s="1" t="s">
        <v>3</v>
      </c>
      <c r="B10" s="2">
        <v>26393017.030000001</v>
      </c>
      <c r="C10" s="9">
        <v>24041840.059999999</v>
      </c>
      <c r="D10" s="3">
        <v>0</v>
      </c>
      <c r="E10" s="2">
        <f t="shared" si="0"/>
        <v>2351176.9700000025</v>
      </c>
      <c r="G10" s="12"/>
      <c r="H10" s="6"/>
      <c r="I10" s="6"/>
    </row>
    <row r="11" spans="1:9" ht="16.5" customHeight="1" x14ac:dyDescent="0.25">
      <c r="A11" s="1" t="s">
        <v>4</v>
      </c>
      <c r="B11" s="2">
        <v>26393017.030000001</v>
      </c>
      <c r="C11" s="2">
        <f>21348484.36+3523952</f>
        <v>24872436.359999999</v>
      </c>
      <c r="D11" s="3">
        <v>0</v>
      </c>
      <c r="E11" s="2">
        <f>(B11-D11)-C11</f>
        <v>1520580.6700000018</v>
      </c>
      <c r="G11" s="12"/>
      <c r="H11" s="5"/>
    </row>
    <row r="12" spans="1:9" ht="16.5" customHeight="1" x14ac:dyDescent="0.25">
      <c r="A12" s="1" t="s">
        <v>5</v>
      </c>
      <c r="B12" s="2">
        <v>28234579.27</v>
      </c>
      <c r="C12" s="2">
        <f>21283713.16+3523952</f>
        <v>24807665.16</v>
      </c>
      <c r="D12" s="3">
        <v>0</v>
      </c>
      <c r="E12" s="2">
        <f t="shared" si="0"/>
        <v>3426914.1099999994</v>
      </c>
      <c r="G12" s="12"/>
      <c r="H12" s="6"/>
      <c r="I12" s="4"/>
    </row>
    <row r="13" spans="1:9" ht="16.5" customHeight="1" x14ac:dyDescent="0.25">
      <c r="A13" s="1" t="s">
        <v>6</v>
      </c>
      <c r="B13" s="17">
        <f>26383413.05+1841562.23+287917.05+9603.99</f>
        <v>28522496.32</v>
      </c>
      <c r="C13" s="2">
        <v>28957245.140000001</v>
      </c>
      <c r="D13" s="3">
        <v>0</v>
      </c>
      <c r="E13" s="2">
        <f t="shared" si="0"/>
        <v>-434748.8200000003</v>
      </c>
      <c r="G13" s="16"/>
      <c r="H13" s="5"/>
      <c r="I13" s="5"/>
    </row>
    <row r="14" spans="1:9" ht="16.5" customHeight="1" x14ac:dyDescent="0.25">
      <c r="A14" s="1" t="s">
        <v>7</v>
      </c>
      <c r="B14" s="17">
        <f>26383413.05+1841562.23+287917.05+9603.99</f>
        <v>28522496.32</v>
      </c>
      <c r="C14" s="17">
        <f>23081070.22+3523952</f>
        <v>26605022.219999999</v>
      </c>
      <c r="D14" s="3">
        <v>0</v>
      </c>
      <c r="E14" s="2">
        <f t="shared" si="0"/>
        <v>1917474.1000000015</v>
      </c>
      <c r="G14" s="16"/>
      <c r="H14" s="5"/>
      <c r="I14" s="4"/>
    </row>
    <row r="15" spans="1:9" ht="16.5" customHeight="1" x14ac:dyDescent="0.25">
      <c r="A15" s="1" t="s">
        <v>8</v>
      </c>
      <c r="B15" s="2">
        <f>26383413.048+1841562.230192+287917.049472737+9603.991138</f>
        <v>28522496.318802737</v>
      </c>
      <c r="C15" s="2">
        <f>20185370.29+6798952</f>
        <v>26984322.289999999</v>
      </c>
      <c r="D15" s="3">
        <v>0</v>
      </c>
      <c r="E15" s="2">
        <f t="shared" si="0"/>
        <v>1538174.0288027376</v>
      </c>
      <c r="G15" s="12"/>
      <c r="H15" s="5"/>
    </row>
    <row r="16" spans="1:9" ht="16.5" customHeight="1" x14ac:dyDescent="0.25">
      <c r="A16" s="1" t="s">
        <v>9</v>
      </c>
      <c r="B16" s="2"/>
      <c r="C16" s="3"/>
      <c r="D16" s="3">
        <v>0</v>
      </c>
      <c r="E16" s="2">
        <f t="shared" si="0"/>
        <v>0</v>
      </c>
      <c r="G16" s="11"/>
      <c r="H16" s="4"/>
    </row>
    <row r="17" spans="1:14" ht="16.5" customHeight="1" x14ac:dyDescent="0.25">
      <c r="A17" s="1" t="s">
        <v>10</v>
      </c>
      <c r="B17" s="2"/>
      <c r="C17" s="3"/>
      <c r="D17" s="3">
        <v>0</v>
      </c>
      <c r="E17" s="2">
        <f t="shared" si="0"/>
        <v>0</v>
      </c>
      <c r="G17" s="11"/>
      <c r="H17" s="5"/>
      <c r="I17" s="4"/>
    </row>
    <row r="18" spans="1:14" ht="16.5" customHeight="1" x14ac:dyDescent="0.25">
      <c r="A18" s="1" t="s">
        <v>11</v>
      </c>
      <c r="B18" s="2"/>
      <c r="C18" s="3"/>
      <c r="D18" s="3">
        <v>0</v>
      </c>
      <c r="E18" s="2">
        <f>(B18-D18)-C18</f>
        <v>0</v>
      </c>
      <c r="G18" s="10"/>
      <c r="H18" s="5"/>
    </row>
    <row r="19" spans="1:14" x14ac:dyDescent="0.25">
      <c r="B19" s="4"/>
      <c r="C19" s="5"/>
      <c r="D19" s="4"/>
      <c r="G19" s="10"/>
    </row>
    <row r="20" spans="1:14" x14ac:dyDescent="0.25">
      <c r="A20" s="15" t="s">
        <v>17</v>
      </c>
      <c r="C20" s="4"/>
      <c r="D20" s="4"/>
      <c r="F20" s="5"/>
      <c r="G20" s="10"/>
    </row>
    <row r="21" spans="1:14" x14ac:dyDescent="0.25">
      <c r="A21" s="15"/>
      <c r="C21" s="4"/>
      <c r="D21" s="4"/>
      <c r="F21" s="5"/>
      <c r="G21" s="10"/>
    </row>
    <row r="22" spans="1:14" ht="29.25" customHeight="1" x14ac:dyDescent="0.25">
      <c r="A22" s="19"/>
      <c r="B22" s="19"/>
      <c r="C22" s="19"/>
      <c r="D22" s="19"/>
      <c r="E22" s="19"/>
      <c r="G22" s="10"/>
    </row>
    <row r="23" spans="1:14" x14ac:dyDescent="0.25">
      <c r="B23" s="6"/>
      <c r="C23" s="5"/>
      <c r="D23" s="6"/>
      <c r="E23" s="6"/>
      <c r="F23" s="6"/>
      <c r="G23" s="10"/>
      <c r="H23" s="5"/>
      <c r="I23" s="5"/>
      <c r="J23" s="5"/>
      <c r="K23" s="5"/>
      <c r="L23" s="5"/>
      <c r="M23" s="5"/>
      <c r="N23" s="5"/>
    </row>
    <row r="24" spans="1:14" x14ac:dyDescent="0.25">
      <c r="B24" s="5"/>
      <c r="C24" s="5"/>
      <c r="D24" s="6"/>
      <c r="E24" s="6"/>
      <c r="F24" s="6"/>
      <c r="G24" s="5"/>
      <c r="H24" s="6"/>
    </row>
    <row r="25" spans="1:14" x14ac:dyDescent="0.25">
      <c r="C25" s="5"/>
      <c r="D25" s="5"/>
      <c r="E25" s="6"/>
      <c r="F25" s="6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B26" s="5"/>
      <c r="C26" s="7"/>
      <c r="D26" s="5"/>
      <c r="E26" s="6"/>
      <c r="F26" s="6"/>
    </row>
    <row r="27" spans="1:14" x14ac:dyDescent="0.25">
      <c r="B27" s="5"/>
      <c r="C27" s="7"/>
      <c r="D27" s="5"/>
      <c r="E27" s="5"/>
    </row>
    <row r="28" spans="1:14" x14ac:dyDescent="0.25">
      <c r="B28" s="5"/>
      <c r="C28" s="5"/>
      <c r="D28" s="5"/>
      <c r="E28" s="5"/>
    </row>
    <row r="29" spans="1:14" x14ac:dyDescent="0.25">
      <c r="C29" s="5"/>
      <c r="D29" s="5"/>
    </row>
    <row r="30" spans="1:14" x14ac:dyDescent="0.25">
      <c r="B30" s="8"/>
      <c r="D30" s="5"/>
    </row>
    <row r="31" spans="1:14" x14ac:dyDescent="0.25">
      <c r="D31" s="5"/>
    </row>
    <row r="33" spans="2:2" x14ac:dyDescent="0.25">
      <c r="B33" s="5"/>
    </row>
    <row r="36" spans="2:2" x14ac:dyDescent="0.25">
      <c r="B36" s="8"/>
    </row>
    <row r="39" spans="2:2" x14ac:dyDescent="0.25">
      <c r="B39" s="5"/>
    </row>
    <row r="42" spans="2:2" x14ac:dyDescent="0.25">
      <c r="B42" s="8"/>
    </row>
    <row r="45" spans="2:2" x14ac:dyDescent="0.25">
      <c r="B45" s="5"/>
    </row>
    <row r="48" spans="2:2" x14ac:dyDescent="0.25">
      <c r="B48" s="8"/>
    </row>
    <row r="51" spans="2:2" x14ac:dyDescent="0.25">
      <c r="B51" s="5"/>
    </row>
    <row r="54" spans="2:2" x14ac:dyDescent="0.25">
      <c r="B54" s="8"/>
    </row>
    <row r="57" spans="2:2" x14ac:dyDescent="0.25">
      <c r="B57" s="5"/>
    </row>
    <row r="60" spans="2:2" x14ac:dyDescent="0.25">
      <c r="B60" s="8"/>
    </row>
    <row r="63" spans="2:2" x14ac:dyDescent="0.25">
      <c r="B63" s="5"/>
    </row>
  </sheetData>
  <mergeCells count="4">
    <mergeCell ref="B2:E2"/>
    <mergeCell ref="B3:E3"/>
    <mergeCell ref="A4:E4"/>
    <mergeCell ref="A22:E22"/>
  </mergeCells>
  <printOptions horizontalCentered="1"/>
  <pageMargins left="0.41" right="0.33" top="0.5600000000000000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DEMONSTRATIVO FINANCEIRO CONTRA</vt:lpstr>
      <vt:lpstr>'DEMONSTRATIVO FINANCEIRO CONTRA'!Area_de_impressao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Alisson Silva Nogueira</cp:lastModifiedBy>
  <cp:lastPrinted>2026-08-14T18:20:20Z</cp:lastPrinted>
  <dcterms:created xsi:type="dcterms:W3CDTF">2018-08-24T20:28:36Z</dcterms:created>
  <dcterms:modified xsi:type="dcterms:W3CDTF">2026-10-15T18:07:21Z</dcterms:modified>
</cp:coreProperties>
</file>